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0" yWindow="0" windowWidth="20490" windowHeight="7665" tabRatio="500"/>
  </bookViews>
  <sheets>
    <sheet name="Sheet1" sheetId="1" r:id="rId1"/>
  </sheets>
  <externalReferences>
    <externalReference r:id="rId2"/>
  </externalReferenc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F127" i="1"/>
  <c r="F125"/>
  <c r="F133"/>
  <c r="E127"/>
  <c r="E125"/>
  <c r="E133"/>
  <c r="D127"/>
  <c r="D125"/>
  <c r="D133"/>
  <c r="F129"/>
  <c r="E129"/>
  <c r="D129"/>
  <c r="F120"/>
  <c r="E120"/>
  <c r="D120"/>
  <c r="F116"/>
  <c r="E116"/>
  <c r="D116"/>
  <c r="E224"/>
  <c r="D182"/>
  <c r="D224"/>
  <c r="D183"/>
  <c r="D180"/>
  <c r="D179"/>
  <c r="D137"/>
  <c r="F134"/>
  <c r="E183"/>
  <c r="E182"/>
  <c r="F182"/>
  <c r="F103"/>
  <c r="E103"/>
  <c r="F102"/>
  <c r="E102"/>
  <c r="F52"/>
  <c r="F53"/>
  <c r="E53"/>
  <c r="F48"/>
  <c r="E48"/>
  <c r="E52"/>
  <c r="D163"/>
  <c r="D164"/>
  <c r="D48"/>
  <c r="F137"/>
  <c r="F136"/>
  <c r="F194"/>
  <c r="F183"/>
</calcChain>
</file>

<file path=xl/sharedStrings.xml><?xml version="1.0" encoding="utf-8"?>
<sst xmlns="http://schemas.openxmlformats.org/spreadsheetml/2006/main" count="452" uniqueCount="222">
  <si>
    <t>Приложение N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</si>
  <si>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</si>
  <si>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</si>
  <si>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</si>
  <si>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</si>
  <si>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</si>
  <si>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</si>
  <si>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</si>
  <si>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</si>
  <si>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</si>
  <si>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</si>
  <si>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</si>
  <si>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</si>
  <si>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</si>
  <si>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</si>
  <si>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t>
  </si>
  <si>
    <t>Приложение N 3</t>
  </si>
  <si>
    <t>Раздел 2. Основные показатели деятельности</t>
  </si>
  <si>
    <t>гарантирующих поставщиков</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</si>
  <si>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</si>
  <si>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</si>
  <si>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</si>
  <si>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</si>
  <si>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&lt;*&gt;</t>
  </si>
  <si>
    <t>Предложения на расчетный период регулирования</t>
  </si>
  <si>
    <t>Объемы полезного отпуска электрической энергии - всего</t>
  </si>
  <si>
    <t>тыс. кВт·ч</t>
  </si>
  <si>
    <t>в том числе:</t>
  </si>
  <si>
    <t>1.1.</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</si>
  <si>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</si>
  <si>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</si>
  <si>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</si>
  <si>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</si>
  <si>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</si>
  <si>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</si>
  <si>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</si>
  <si>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</si>
  <si>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</si>
  <si>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</si>
  <si>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</si>
  <si>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</si>
  <si>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</si>
  <si>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</si>
  <si>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</si>
  <si>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</si>
  <si>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</si>
  <si>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</si>
  <si>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</si>
  <si>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</si>
  <si>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</si>
  <si>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</si>
  <si>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</si>
  <si>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</si>
  <si>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</si>
  <si>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</si>
  <si>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</si>
  <si>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</si>
  <si>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</si>
  <si>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</si>
  <si>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</si>
  <si>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</si>
  <si>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</si>
  <si>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</si>
  <si>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</si>
  <si>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</si>
  <si>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</si>
  <si>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</si>
  <si>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</si>
  <si>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</si>
  <si>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</si>
  <si>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</si>
  <si>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</si>
  <si>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</si>
  <si>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</si>
  <si>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</si>
  <si>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</si>
  <si>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</si>
  <si>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</si>
  <si>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</si>
  <si>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</si>
  <si>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</si>
  <si>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</si>
  <si>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</si>
  <si>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</si>
  <si>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</si>
  <si>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</si>
  <si>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тыс. рублей</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</si>
  <si>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</si>
  <si>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</si>
  <si>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</si>
  <si>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</si>
  <si>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</si>
  <si>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</si>
  <si>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</si>
  <si>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</si>
  <si>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</si>
  <si>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Проценты по обслуживанию кредитов</t>
  </si>
  <si>
    <t>Резерв по сомнительным долгам</t>
  </si>
  <si>
    <t>Необходимые расходы из прибыли</t>
  </si>
  <si>
    <t>Чистая прибыль (убыток)</t>
  </si>
  <si>
    <t>Рентабельность продаж (величина прибыли от продаж в каждом рубле выручки)</t>
  </si>
  <si>
    <t>процент</t>
  </si>
  <si>
    <t>Реквизиты инвестиционной программы (кем утверждена, дата утверждения, номер приказа или решения, электронный адрес размещения)</t>
  </si>
  <si>
    <t>Приложение N 4</t>
  </si>
  <si>
    <t>генерирующих объектов</t>
  </si>
  <si>
    <t>Установленная мощность</t>
  </si>
  <si>
    <t>МВт</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</si>
  <si>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</si>
  <si>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</si>
  <si>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</si>
  <si>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</si>
  <si>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</si>
  <si>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</si>
  <si>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</si>
  <si>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</si>
  <si>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</si>
  <si>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</si>
  <si>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</si>
  <si>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</si>
  <si>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</si>
  <si>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</si>
  <si>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</si>
  <si>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</si>
  <si>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</si>
  <si>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</si>
  <si>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</si>
  <si>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</si>
  <si>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</si>
  <si>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</si>
  <si>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</si>
  <si>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</si>
  <si>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</si>
  <si>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</si>
  <si>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</si>
  <si>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</si>
  <si>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</si>
  <si>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</si>
  <si>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</si>
  <si>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</si>
  <si>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</si>
  <si>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</si>
  <si>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</si>
  <si>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</si>
  <si>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</si>
  <si>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</si>
  <si>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</si>
  <si>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</si>
  <si>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</si>
  <si>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</si>
  <si>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</si>
  <si>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</si>
  <si>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Необходимые расходы из прибыли - всего</t>
  </si>
  <si>
    <t>13.1.</t>
  </si>
  <si>
    <t>13.2.</t>
  </si>
  <si>
    <t>13.3.</t>
  </si>
  <si>
    <t>Капитальные вложения из прибыли (с учетом налога на прибыль) - всего</t>
  </si>
  <si>
    <t>14.1.</t>
  </si>
  <si>
    <t>14.2.</t>
  </si>
  <si>
    <t>14.3.</t>
  </si>
  <si>
    <t>Рентабельность продаж (величина прибыли от продажи в каждом рубле выручки)</t>
  </si>
  <si>
    <t>Приложение N 5</t>
  </si>
  <si>
    <t>Раздел 3. Цены (тарифы) по регулируемым видам</t>
  </si>
  <si>
    <t>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</si>
  <si>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</si>
  <si>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</si>
  <si>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</si>
  <si>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</si>
  <si>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</si>
  <si>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</si>
  <si>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</si>
  <si>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</si>
  <si>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</si>
  <si>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</si>
  <si>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</si>
  <si>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</si>
  <si>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</si>
  <si>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</si>
  <si>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</si>
  <si>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</si>
  <si>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</si>
  <si>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</si>
  <si>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</si>
  <si>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</si>
  <si>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</si>
  <si>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</si>
  <si>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</si>
  <si>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</si>
  <si>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</si>
  <si>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</si>
  <si>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</si>
  <si>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</si>
  <si>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</si>
  <si>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</si>
  <si>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</si>
  <si>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</si>
  <si>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</si>
  <si>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</si>
  <si>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</si>
  <si>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</si>
  <si>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</si>
  <si>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</si>
  <si>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</si>
  <si>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</si>
  <si>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</si>
  <si>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</si>
  <si>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</si>
  <si>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</si>
  <si>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</si>
  <si>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</si>
  <si>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</si>
  <si>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</si>
  <si>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</si>
  <si>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</si>
  <si>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</si>
  <si>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</si>
  <si>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Общество с ограниченной ответственностью «СевТехноСервис»</t>
  </si>
  <si>
    <t>ООО «СевТехноСервис»</t>
  </si>
  <si>
    <t>184592, Мурманская область, Ловозерский район, с. Ловозеро,  ул. Юрьева, д. 14, кв. 51</t>
  </si>
  <si>
    <t>184592, Мурманская область, Ловозерский район, с. Ловозеро,  ул. Советская, д. 23, кв. 5</t>
  </si>
  <si>
    <t>Юрьев Вадим Сергеевич</t>
  </si>
  <si>
    <t>UVS67@yandex.ru</t>
  </si>
  <si>
    <t>8(815-38) 41-153</t>
  </si>
</sst>
</file>

<file path=xl/styles.xml><?xml version="1.0" encoding="utf-8"?>
<styleSheet xmlns="http://schemas.openxmlformats.org/spreadsheetml/2006/main">
  <fonts count="4">
    <font>
      <sz val="12"/>
      <color theme="1"/>
      <name val="Calibri"/>
      <family val="2"/>
      <charset val="204"/>
      <scheme val="minor"/>
    </font>
    <font>
      <sz val="11"/>
      <name val="Calibri"/>
      <family val="2"/>
      <charset val="204"/>
    </font>
    <font>
      <sz val="11"/>
      <name val="Calibri"/>
      <family val="2"/>
      <charset val="204"/>
      <scheme val="minor"/>
    </font>
    <font>
      <u/>
      <sz val="12"/>
      <color theme="10"/>
      <name val="Calibri"/>
      <family val="2"/>
      <charset val="204"/>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8">
    <xf numFmtId="0" fontId="0" fillId="0" borderId="0" xfId="0"/>
    <xf numFmtId="0" fontId="1" fillId="0" borderId="0" xfId="0" applyFont="1" applyAlignment="1">
      <alignment horizontal="right" vertical="center"/>
    </xf>
    <xf numFmtId="0" fontId="1" fillId="0" borderId="0" xfId="0" applyFont="1" applyAlignment="1">
      <alignment horizontal="justify"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wrapText="1"/>
    </xf>
    <xf numFmtId="0" fontId="1"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0" borderId="1" xfId="0" applyFont="1" applyBorder="1" applyAlignment="1">
      <alignment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horizontal="justify" vertical="center" wrapText="1"/>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0" fontId="2" fillId="0" borderId="1" xfId="0" applyFont="1" applyBorder="1"/>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0" borderId="1" xfId="0" applyBorder="1" applyAlignment="1">
      <alignment horizontal="center" wrapText="1"/>
    </xf>
    <xf numFmtId="0" fontId="0" fillId="0" borderId="0" xfId="0" applyAlignment="1">
      <alignment wrapText="1"/>
    </xf>
    <xf numFmtId="0" fontId="0" fillId="0" borderId="0" xfId="0" applyAlignment="1"/>
    <xf numFmtId="0" fontId="0" fillId="0" borderId="0" xfId="0" applyAlignment="1">
      <alignment wrapText="1"/>
    </xf>
    <xf numFmtId="0" fontId="3" fillId="0" borderId="0" xfId="1" applyAlignment="1" applyProtection="1">
      <alignment wrapText="1"/>
    </xf>
  </cellXfs>
  <cellStyles count="2">
    <cellStyle name="Гиперссылка" xfId="1" builtinId="8"/>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orontsov/Downloads/&#1044;&#1072;&#1085;&#1085;&#1099;&#1077;%20&#1087;&#1086;%20&#1086;&#1090;&#1087;&#1091;&#1089;&#1082;&#1091;%20&#1101;&#1101;&#1085;&#1077;&#1088;&#1075;&#1080;&#1080;%20&#1074;%202017%20&#1075;&#1086;&#1076;&#10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ow r="20">
          <cell r="G20">
            <v>1485383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UVS67@yandex.ru" TargetMode="External"/></Relationships>
</file>

<file path=xl/worksheets/sheet1.xml><?xml version="1.0" encoding="utf-8"?>
<worksheet xmlns="http://schemas.openxmlformats.org/spreadsheetml/2006/main" xmlns:r="http://schemas.openxmlformats.org/officeDocument/2006/relationships">
  <dimension ref="A1:I251"/>
  <sheetViews>
    <sheetView tabSelected="1" topLeftCell="A196" workbookViewId="0">
      <selection activeCell="G219" sqref="G219"/>
    </sheetView>
  </sheetViews>
  <sheetFormatPr defaultColWidth="11" defaultRowHeight="15.75"/>
  <cols>
    <col min="1" max="1" width="25.625" customWidth="1"/>
    <col min="2" max="2" width="53.625" customWidth="1"/>
    <col min="3" max="3" width="22.75" customWidth="1"/>
  </cols>
  <sheetData>
    <row r="1" spans="1:4">
      <c r="A1" s="1"/>
      <c r="B1" t="s">
        <v>0</v>
      </c>
    </row>
    <row r="2" spans="1:4">
      <c r="A2" s="1"/>
      <c r="B2" t="s">
        <v>1</v>
      </c>
    </row>
    <row r="3" spans="1:4">
      <c r="A3" s="1"/>
      <c r="B3" t="s">
        <v>2</v>
      </c>
    </row>
    <row r="4" spans="1:4">
      <c r="A4" s="1"/>
      <c r="B4" t="s">
        <v>3</v>
      </c>
    </row>
    <row r="5" spans="1:4">
      <c r="A5" s="2"/>
    </row>
    <row r="6" spans="1:4">
      <c r="A6" s="3"/>
      <c r="B6" t="s">
        <v>4</v>
      </c>
    </row>
    <row r="7" spans="1:4">
      <c r="A7" s="2"/>
    </row>
    <row r="8" spans="1:4" ht="42" customHeight="1">
      <c r="A8" s="2"/>
      <c r="B8" t="s">
        <v>5</v>
      </c>
      <c r="C8" s="24" t="s">
        <v>215</v>
      </c>
      <c r="D8" s="25"/>
    </row>
    <row r="9" spans="1:4">
      <c r="A9" s="2"/>
      <c r="C9" s="24"/>
      <c r="D9" s="25"/>
    </row>
    <row r="10" spans="1:4">
      <c r="A10" s="2"/>
      <c r="B10" t="s">
        <v>6</v>
      </c>
      <c r="C10" s="24" t="s">
        <v>216</v>
      </c>
      <c r="D10" s="25"/>
    </row>
    <row r="11" spans="1:4">
      <c r="A11" s="2"/>
      <c r="C11" s="26"/>
    </row>
    <row r="12" spans="1:4" ht="50.25" customHeight="1">
      <c r="A12" s="2"/>
      <c r="B12" t="s">
        <v>7</v>
      </c>
      <c r="C12" s="24" t="s">
        <v>217</v>
      </c>
      <c r="D12" s="25"/>
    </row>
    <row r="13" spans="1:4">
      <c r="A13" s="2"/>
      <c r="C13" s="26"/>
    </row>
    <row r="14" spans="1:4" ht="51" customHeight="1">
      <c r="A14" s="2"/>
      <c r="B14" t="s">
        <v>8</v>
      </c>
      <c r="C14" s="24" t="s">
        <v>218</v>
      </c>
      <c r="D14" s="25"/>
    </row>
    <row r="15" spans="1:4">
      <c r="A15" s="2"/>
      <c r="C15" s="26"/>
    </row>
    <row r="16" spans="1:4">
      <c r="A16" s="2"/>
      <c r="B16" t="s">
        <v>9</v>
      </c>
      <c r="C16" s="26">
        <v>5106801049</v>
      </c>
    </row>
    <row r="17" spans="1:4">
      <c r="A17" s="2"/>
      <c r="C17" s="26"/>
    </row>
    <row r="18" spans="1:4">
      <c r="A18" s="2"/>
      <c r="B18" t="s">
        <v>10</v>
      </c>
      <c r="C18" s="26">
        <v>510601001</v>
      </c>
    </row>
    <row r="19" spans="1:4">
      <c r="A19" s="2"/>
      <c r="B19" t="s">
        <v>11</v>
      </c>
      <c r="C19" s="24" t="s">
        <v>219</v>
      </c>
      <c r="D19" s="25"/>
    </row>
    <row r="20" spans="1:4">
      <c r="A20" s="2"/>
      <c r="C20" s="26"/>
    </row>
    <row r="21" spans="1:4" ht="31.5">
      <c r="A21" s="2"/>
      <c r="B21" t="s">
        <v>12</v>
      </c>
      <c r="C21" s="27" t="s">
        <v>220</v>
      </c>
    </row>
    <row r="22" spans="1:4">
      <c r="A22" s="2"/>
      <c r="C22" s="26"/>
    </row>
    <row r="23" spans="1:4" ht="31.5">
      <c r="A23" s="2"/>
      <c r="B23" t="s">
        <v>13</v>
      </c>
      <c r="C23" s="26" t="s">
        <v>221</v>
      </c>
    </row>
    <row r="24" spans="1:4">
      <c r="A24" s="2"/>
      <c r="C24" s="26"/>
    </row>
    <row r="25" spans="1:4" ht="31.5">
      <c r="A25" s="2"/>
      <c r="B25" t="s">
        <v>14</v>
      </c>
      <c r="C25" s="26" t="s">
        <v>221</v>
      </c>
    </row>
    <row r="26" spans="1:4">
      <c r="A26" s="3"/>
    </row>
    <row r="27" spans="1:4">
      <c r="A27" s="3"/>
    </row>
    <row r="28" spans="1:4">
      <c r="A28" s="3"/>
    </row>
    <row r="29" spans="1:4">
      <c r="A29" s="3"/>
    </row>
    <row r="30" spans="1:4">
      <c r="A30" s="3"/>
    </row>
    <row r="32" spans="1:4">
      <c r="A32" s="3"/>
    </row>
    <row r="33" spans="1:6">
      <c r="A33" s="2" t="s">
        <v>15</v>
      </c>
    </row>
    <row r="34" spans="1:6">
      <c r="A34" s="2"/>
    </row>
    <row r="35" spans="1:6">
      <c r="A35" s="2"/>
    </row>
    <row r="36" spans="1:6">
      <c r="A36" s="2"/>
    </row>
    <row r="37" spans="1:6">
      <c r="A37" s="2"/>
    </row>
    <row r="38" spans="1:6">
      <c r="A38" s="2"/>
    </row>
    <row r="39" spans="1:6">
      <c r="A39" s="1" t="s">
        <v>16</v>
      </c>
    </row>
    <row r="40" spans="1:6">
      <c r="A40" s="1" t="s">
        <v>1</v>
      </c>
    </row>
    <row r="41" spans="1:6">
      <c r="A41" s="1" t="s">
        <v>2</v>
      </c>
    </row>
    <row r="42" spans="1:6">
      <c r="A42" s="1" t="s">
        <v>3</v>
      </c>
    </row>
    <row r="43" spans="1:6">
      <c r="A43" s="3"/>
    </row>
    <row r="44" spans="1:6">
      <c r="A44" s="3" t="s">
        <v>17</v>
      </c>
    </row>
    <row r="45" spans="1:6">
      <c r="A45" s="3" t="s">
        <v>18</v>
      </c>
    </row>
    <row r="46" spans="1:6">
      <c r="A46" s="2"/>
    </row>
    <row r="47" spans="1:6" ht="120">
      <c r="A47" s="4" t="s">
        <v>19</v>
      </c>
      <c r="B47" s="4" t="s">
        <v>20</v>
      </c>
      <c r="C47" s="4" t="s">
        <v>21</v>
      </c>
      <c r="D47" s="4" t="s">
        <v>22</v>
      </c>
      <c r="E47" s="5" t="s">
        <v>23</v>
      </c>
      <c r="F47" s="4" t="s">
        <v>24</v>
      </c>
    </row>
    <row r="48" spans="1:6">
      <c r="A48" s="6">
        <v>1</v>
      </c>
      <c r="B48" s="7" t="s">
        <v>25</v>
      </c>
      <c r="C48" s="4" t="s">
        <v>26</v>
      </c>
      <c r="D48" s="16">
        <f>[1]Лист1!$G$20/1000</f>
        <v>1485.383</v>
      </c>
      <c r="E48" s="7">
        <f>E164*1000</f>
        <v>1118</v>
      </c>
      <c r="F48" s="7">
        <f>F164*1000</f>
        <v>1118</v>
      </c>
    </row>
    <row r="49" spans="1:6">
      <c r="A49" s="4"/>
      <c r="B49" s="8" t="s">
        <v>27</v>
      </c>
      <c r="C49" s="4"/>
      <c r="D49" s="8"/>
      <c r="E49" s="8"/>
      <c r="F49" s="8"/>
    </row>
    <row r="50" spans="1:6">
      <c r="A50" s="4" t="s">
        <v>28</v>
      </c>
      <c r="B50" s="8" t="s">
        <v>29</v>
      </c>
      <c r="C50" s="4" t="s">
        <v>26</v>
      </c>
      <c r="D50" s="8"/>
      <c r="E50" s="8"/>
      <c r="F50" s="8"/>
    </row>
    <row r="51" spans="1:6">
      <c r="A51" s="17" t="s">
        <v>30</v>
      </c>
      <c r="B51" s="8" t="s">
        <v>31</v>
      </c>
      <c r="C51" s="4" t="s">
        <v>26</v>
      </c>
      <c r="D51" s="8"/>
      <c r="E51" s="8"/>
      <c r="F51" s="8"/>
    </row>
    <row r="52" spans="1:6">
      <c r="A52" s="18"/>
      <c r="B52" s="7" t="s">
        <v>32</v>
      </c>
      <c r="C52" s="9" t="s">
        <v>26</v>
      </c>
      <c r="D52" s="7">
        <v>525.16800000000001</v>
      </c>
      <c r="E52" s="7">
        <f>(D52/D48)*E48</f>
        <v>395.27705918271585</v>
      </c>
      <c r="F52" s="7">
        <f>(E52/E48)*F48</f>
        <v>395.27705918271585</v>
      </c>
    </row>
    <row r="53" spans="1:6">
      <c r="A53" s="19"/>
      <c r="B53" s="7" t="s">
        <v>33</v>
      </c>
      <c r="C53" s="9" t="s">
        <v>26</v>
      </c>
      <c r="D53" s="7">
        <v>458.98099999999999</v>
      </c>
      <c r="E53" s="7">
        <f>(D53/D48)*E48</f>
        <v>345.46023348860194</v>
      </c>
      <c r="F53" s="7">
        <f>(E53/E48)*F48</f>
        <v>345.46023348860194</v>
      </c>
    </row>
    <row r="54" spans="1:6">
      <c r="A54" s="17" t="s">
        <v>34</v>
      </c>
      <c r="B54" s="8" t="s">
        <v>35</v>
      </c>
      <c r="C54" s="4" t="s">
        <v>26</v>
      </c>
      <c r="D54" s="8"/>
      <c r="E54" s="8"/>
      <c r="F54" s="8"/>
    </row>
    <row r="55" spans="1:6">
      <c r="A55" s="18"/>
      <c r="B55" s="8" t="s">
        <v>32</v>
      </c>
      <c r="C55" s="4" t="s">
        <v>26</v>
      </c>
      <c r="D55" s="8"/>
      <c r="E55" s="8"/>
      <c r="F55" s="8"/>
    </row>
    <row r="56" spans="1:6">
      <c r="A56" s="18"/>
      <c r="B56" s="8" t="s">
        <v>33</v>
      </c>
      <c r="C56" s="4" t="s">
        <v>26</v>
      </c>
      <c r="D56" s="8"/>
      <c r="E56" s="8"/>
      <c r="F56" s="8"/>
    </row>
    <row r="57" spans="1:6">
      <c r="A57" s="19"/>
      <c r="B57" s="8" t="s">
        <v>27</v>
      </c>
      <c r="C57" s="4" t="s">
        <v>26</v>
      </c>
      <c r="D57" s="8"/>
      <c r="E57" s="8"/>
      <c r="F57" s="8"/>
    </row>
    <row r="58" spans="1:6" ht="60">
      <c r="A58" s="4" t="s">
        <v>36</v>
      </c>
      <c r="B58" s="8" t="s">
        <v>37</v>
      </c>
      <c r="C58" s="4" t="s">
        <v>26</v>
      </c>
      <c r="D58" s="8"/>
      <c r="E58" s="8"/>
      <c r="F58" s="8"/>
    </row>
    <row r="59" spans="1:6">
      <c r="A59" s="17" t="s">
        <v>38</v>
      </c>
      <c r="B59" s="8" t="s">
        <v>31</v>
      </c>
      <c r="C59" s="4" t="s">
        <v>26</v>
      </c>
      <c r="D59" s="8"/>
      <c r="E59" s="8"/>
      <c r="F59" s="8"/>
    </row>
    <row r="60" spans="1:6">
      <c r="A60" s="18"/>
      <c r="B60" s="8" t="s">
        <v>32</v>
      </c>
      <c r="C60" s="4" t="s">
        <v>26</v>
      </c>
      <c r="D60" s="8"/>
      <c r="E60" s="8"/>
      <c r="F60" s="8"/>
    </row>
    <row r="61" spans="1:6">
      <c r="A61" s="19"/>
      <c r="B61" s="8" t="s">
        <v>33</v>
      </c>
      <c r="C61" s="4" t="s">
        <v>26</v>
      </c>
      <c r="D61" s="8"/>
      <c r="E61" s="8"/>
      <c r="F61" s="8"/>
    </row>
    <row r="62" spans="1:6">
      <c r="A62" s="17" t="s">
        <v>39</v>
      </c>
      <c r="B62" s="8" t="s">
        <v>35</v>
      </c>
      <c r="C62" s="4" t="s">
        <v>26</v>
      </c>
      <c r="D62" s="8"/>
      <c r="E62" s="8"/>
      <c r="F62" s="8"/>
    </row>
    <row r="63" spans="1:6">
      <c r="A63" s="18"/>
      <c r="B63" s="8" t="s">
        <v>32</v>
      </c>
      <c r="C63" s="4" t="s">
        <v>26</v>
      </c>
      <c r="D63" s="8"/>
      <c r="E63" s="8"/>
      <c r="F63" s="8"/>
    </row>
    <row r="64" spans="1:6">
      <c r="A64" s="19"/>
      <c r="B64" s="8" t="s">
        <v>33</v>
      </c>
      <c r="C64" s="4" t="s">
        <v>26</v>
      </c>
      <c r="D64" s="8"/>
      <c r="E64" s="8"/>
      <c r="F64" s="8"/>
    </row>
    <row r="65" spans="1:6" ht="45">
      <c r="A65" s="4" t="s">
        <v>40</v>
      </c>
      <c r="B65" s="8" t="s">
        <v>41</v>
      </c>
      <c r="C65" s="4" t="s">
        <v>26</v>
      </c>
      <c r="D65" s="8"/>
      <c r="E65" s="8"/>
      <c r="F65" s="8"/>
    </row>
    <row r="66" spans="1:6">
      <c r="A66" s="17" t="s">
        <v>42</v>
      </c>
      <c r="B66" s="8" t="s">
        <v>31</v>
      </c>
      <c r="C66" s="4" t="s">
        <v>26</v>
      </c>
      <c r="D66" s="8"/>
      <c r="E66" s="8"/>
      <c r="F66" s="8"/>
    </row>
    <row r="67" spans="1:6">
      <c r="A67" s="18"/>
      <c r="B67" s="8" t="s">
        <v>32</v>
      </c>
      <c r="C67" s="4" t="s">
        <v>26</v>
      </c>
      <c r="D67" s="8"/>
      <c r="E67" s="8"/>
      <c r="F67" s="8"/>
    </row>
    <row r="68" spans="1:6">
      <c r="A68" s="19"/>
      <c r="B68" s="8" t="s">
        <v>33</v>
      </c>
      <c r="C68" s="4" t="s">
        <v>26</v>
      </c>
      <c r="D68" s="8"/>
      <c r="E68" s="8"/>
      <c r="F68" s="8"/>
    </row>
    <row r="69" spans="1:6">
      <c r="A69" s="17" t="s">
        <v>43</v>
      </c>
      <c r="B69" s="8" t="s">
        <v>35</v>
      </c>
      <c r="C69" s="4" t="s">
        <v>26</v>
      </c>
      <c r="D69" s="8"/>
      <c r="E69" s="8"/>
      <c r="F69" s="8"/>
    </row>
    <row r="70" spans="1:6">
      <c r="A70" s="18"/>
      <c r="B70" s="8" t="s">
        <v>32</v>
      </c>
      <c r="C70" s="4" t="s">
        <v>26</v>
      </c>
      <c r="D70" s="8"/>
      <c r="E70" s="8"/>
      <c r="F70" s="8"/>
    </row>
    <row r="71" spans="1:6">
      <c r="A71" s="19"/>
      <c r="B71" s="8" t="s">
        <v>33</v>
      </c>
      <c r="C71" s="4" t="s">
        <v>26</v>
      </c>
      <c r="D71" s="8"/>
      <c r="E71" s="8"/>
      <c r="F71" s="8"/>
    </row>
    <row r="72" spans="1:6" ht="45">
      <c r="A72" s="4" t="s">
        <v>44</v>
      </c>
      <c r="B72" s="8" t="s">
        <v>45</v>
      </c>
      <c r="C72" s="4" t="s">
        <v>26</v>
      </c>
      <c r="D72" s="8"/>
      <c r="E72" s="8"/>
      <c r="F72" s="8"/>
    </row>
    <row r="73" spans="1:6">
      <c r="A73" s="17" t="s">
        <v>46</v>
      </c>
      <c r="B73" s="8" t="s">
        <v>31</v>
      </c>
      <c r="C73" s="4" t="s">
        <v>26</v>
      </c>
      <c r="D73" s="8"/>
      <c r="E73" s="8"/>
      <c r="F73" s="8"/>
    </row>
    <row r="74" spans="1:6">
      <c r="A74" s="18"/>
      <c r="B74" s="8" t="s">
        <v>32</v>
      </c>
      <c r="C74" s="4" t="s">
        <v>26</v>
      </c>
      <c r="D74" s="8"/>
      <c r="E74" s="8"/>
      <c r="F74" s="8"/>
    </row>
    <row r="75" spans="1:6">
      <c r="A75" s="19"/>
      <c r="B75" s="8" t="s">
        <v>33</v>
      </c>
      <c r="C75" s="4" t="s">
        <v>26</v>
      </c>
      <c r="D75" s="8"/>
      <c r="E75" s="8"/>
      <c r="F75" s="8"/>
    </row>
    <row r="76" spans="1:6">
      <c r="A76" s="17" t="s">
        <v>47</v>
      </c>
      <c r="B76" s="8" t="s">
        <v>35</v>
      </c>
      <c r="C76" s="4" t="s">
        <v>26</v>
      </c>
      <c r="D76" s="8"/>
      <c r="E76" s="8"/>
      <c r="F76" s="8"/>
    </row>
    <row r="77" spans="1:6">
      <c r="A77" s="18"/>
      <c r="B77" s="8" t="s">
        <v>32</v>
      </c>
      <c r="C77" s="4" t="s">
        <v>26</v>
      </c>
      <c r="D77" s="8"/>
      <c r="E77" s="8"/>
      <c r="F77" s="8"/>
    </row>
    <row r="78" spans="1:6">
      <c r="A78" s="19"/>
      <c r="B78" s="8" t="s">
        <v>33</v>
      </c>
      <c r="C78" s="4" t="s">
        <v>26</v>
      </c>
      <c r="D78" s="8"/>
      <c r="E78" s="8"/>
      <c r="F78" s="8"/>
    </row>
    <row r="79" spans="1:6" ht="60">
      <c r="A79" s="4" t="s">
        <v>48</v>
      </c>
      <c r="B79" s="8" t="s">
        <v>49</v>
      </c>
      <c r="C79" s="4" t="s">
        <v>26</v>
      </c>
      <c r="D79" s="8"/>
      <c r="E79" s="8"/>
      <c r="F79" s="8"/>
    </row>
    <row r="80" spans="1:6">
      <c r="A80" s="17" t="s">
        <v>50</v>
      </c>
      <c r="B80" s="8" t="s">
        <v>31</v>
      </c>
      <c r="C80" s="4" t="s">
        <v>26</v>
      </c>
      <c r="D80" s="8"/>
      <c r="E80" s="8"/>
      <c r="F80" s="8"/>
    </row>
    <row r="81" spans="1:6">
      <c r="A81" s="18"/>
      <c r="B81" s="8" t="s">
        <v>32</v>
      </c>
      <c r="C81" s="4" t="s">
        <v>26</v>
      </c>
      <c r="D81" s="8"/>
      <c r="E81" s="8"/>
      <c r="F81" s="8"/>
    </row>
    <row r="82" spans="1:6">
      <c r="A82" s="19"/>
      <c r="B82" s="8" t="s">
        <v>33</v>
      </c>
      <c r="C82" s="4" t="s">
        <v>26</v>
      </c>
      <c r="D82" s="8"/>
      <c r="E82" s="8"/>
      <c r="F82" s="8"/>
    </row>
    <row r="83" spans="1:6">
      <c r="A83" s="17" t="s">
        <v>51</v>
      </c>
      <c r="B83" s="8" t="s">
        <v>35</v>
      </c>
      <c r="C83" s="4" t="s">
        <v>26</v>
      </c>
      <c r="D83" s="8"/>
      <c r="E83" s="8"/>
      <c r="F83" s="8"/>
    </row>
    <row r="84" spans="1:6">
      <c r="A84" s="18"/>
      <c r="B84" s="8" t="s">
        <v>32</v>
      </c>
      <c r="C84" s="4" t="s">
        <v>26</v>
      </c>
      <c r="D84" s="8"/>
      <c r="E84" s="8"/>
      <c r="F84" s="8"/>
    </row>
    <row r="85" spans="1:6">
      <c r="A85" s="19"/>
      <c r="B85" s="8" t="s">
        <v>33</v>
      </c>
      <c r="C85" s="4" t="s">
        <v>26</v>
      </c>
      <c r="D85" s="8"/>
      <c r="E85" s="8"/>
      <c r="F85" s="8"/>
    </row>
    <row r="86" spans="1:6">
      <c r="A86" s="4" t="s">
        <v>52</v>
      </c>
      <c r="B86" s="8" t="s">
        <v>53</v>
      </c>
      <c r="C86" s="4" t="s">
        <v>26</v>
      </c>
      <c r="D86" s="8"/>
      <c r="E86" s="8"/>
      <c r="F86" s="8"/>
    </row>
    <row r="87" spans="1:6">
      <c r="A87" s="17" t="s">
        <v>54</v>
      </c>
      <c r="B87" s="8" t="s">
        <v>31</v>
      </c>
      <c r="C87" s="4" t="s">
        <v>26</v>
      </c>
      <c r="D87" s="8"/>
      <c r="E87" s="8"/>
      <c r="F87" s="8"/>
    </row>
    <row r="88" spans="1:6">
      <c r="A88" s="18"/>
      <c r="B88" s="8" t="s">
        <v>32</v>
      </c>
      <c r="C88" s="4" t="s">
        <v>26</v>
      </c>
      <c r="D88" s="8"/>
      <c r="E88" s="8"/>
      <c r="F88" s="8"/>
    </row>
    <row r="89" spans="1:6">
      <c r="A89" s="19"/>
      <c r="B89" s="8" t="s">
        <v>33</v>
      </c>
      <c r="C89" s="4" t="s">
        <v>26</v>
      </c>
      <c r="D89" s="8"/>
      <c r="E89" s="8"/>
      <c r="F89" s="8"/>
    </row>
    <row r="90" spans="1:6">
      <c r="A90" s="17" t="s">
        <v>55</v>
      </c>
      <c r="B90" s="8" t="s">
        <v>35</v>
      </c>
      <c r="C90" s="4" t="s">
        <v>26</v>
      </c>
      <c r="D90" s="8"/>
      <c r="E90" s="8"/>
      <c r="F90" s="8"/>
    </row>
    <row r="91" spans="1:6">
      <c r="A91" s="18"/>
      <c r="B91" s="8" t="s">
        <v>32</v>
      </c>
      <c r="C91" s="4" t="s">
        <v>26</v>
      </c>
      <c r="D91" s="8"/>
      <c r="E91" s="8"/>
      <c r="F91" s="8"/>
    </row>
    <row r="92" spans="1:6">
      <c r="A92" s="19"/>
      <c r="B92" s="8" t="s">
        <v>33</v>
      </c>
      <c r="C92" s="4" t="s">
        <v>26</v>
      </c>
      <c r="D92" s="8"/>
      <c r="E92" s="8"/>
      <c r="F92" s="8"/>
    </row>
    <row r="93" spans="1:6">
      <c r="A93" s="4" t="s">
        <v>56</v>
      </c>
      <c r="B93" s="8" t="s">
        <v>57</v>
      </c>
      <c r="C93" s="4" t="s">
        <v>26</v>
      </c>
      <c r="D93" s="8"/>
      <c r="E93" s="8"/>
      <c r="F93" s="8"/>
    </row>
    <row r="94" spans="1:6">
      <c r="A94" s="4" t="s">
        <v>58</v>
      </c>
      <c r="B94" s="8" t="s">
        <v>31</v>
      </c>
      <c r="C94" s="4" t="s">
        <v>26</v>
      </c>
      <c r="D94" s="8"/>
      <c r="E94" s="8"/>
      <c r="F94" s="8"/>
    </row>
    <row r="95" spans="1:6">
      <c r="A95" s="4"/>
      <c r="B95" s="8" t="s">
        <v>32</v>
      </c>
      <c r="C95" s="4" t="s">
        <v>26</v>
      </c>
      <c r="D95" s="8"/>
      <c r="E95" s="8"/>
      <c r="F95" s="8"/>
    </row>
    <row r="96" spans="1:6">
      <c r="A96" s="4"/>
      <c r="B96" s="8" t="s">
        <v>33</v>
      </c>
      <c r="C96" s="4" t="s">
        <v>26</v>
      </c>
      <c r="D96" s="8"/>
      <c r="E96" s="8"/>
      <c r="F96" s="8"/>
    </row>
    <row r="97" spans="1:6">
      <c r="A97" s="4" t="s">
        <v>59</v>
      </c>
      <c r="B97" s="8" t="s">
        <v>35</v>
      </c>
      <c r="C97" s="4" t="s">
        <v>26</v>
      </c>
      <c r="D97" s="8"/>
      <c r="E97" s="8"/>
      <c r="F97" s="8"/>
    </row>
    <row r="98" spans="1:6">
      <c r="A98" s="4"/>
      <c r="B98" s="8" t="s">
        <v>32</v>
      </c>
      <c r="C98" s="4" t="s">
        <v>26</v>
      </c>
      <c r="D98" s="8"/>
      <c r="E98" s="8"/>
      <c r="F98" s="8"/>
    </row>
    <row r="99" spans="1:6">
      <c r="A99" s="4"/>
      <c r="B99" s="8" t="s">
        <v>33</v>
      </c>
      <c r="C99" s="4" t="s">
        <v>26</v>
      </c>
      <c r="D99" s="8"/>
      <c r="E99" s="8"/>
      <c r="F99" s="8"/>
    </row>
    <row r="100" spans="1:6" ht="45">
      <c r="A100" s="17" t="s">
        <v>60</v>
      </c>
      <c r="B100" s="8" t="s">
        <v>61</v>
      </c>
      <c r="C100" s="4" t="s">
        <v>26</v>
      </c>
      <c r="D100" s="8"/>
      <c r="E100" s="8"/>
      <c r="F100" s="8"/>
    </row>
    <row r="101" spans="1:6">
      <c r="A101" s="18"/>
      <c r="B101" s="8" t="s">
        <v>62</v>
      </c>
      <c r="C101" s="4" t="s">
        <v>26</v>
      </c>
      <c r="D101" s="8"/>
      <c r="E101" s="8"/>
      <c r="F101" s="8"/>
    </row>
    <row r="102" spans="1:6">
      <c r="A102" s="18"/>
      <c r="B102" s="7" t="s">
        <v>32</v>
      </c>
      <c r="C102" s="9" t="s">
        <v>26</v>
      </c>
      <c r="D102" s="7">
        <v>313.27800000000002</v>
      </c>
      <c r="E102" s="7">
        <f>(D102/D48)*E48</f>
        <v>235.79427258828196</v>
      </c>
      <c r="F102" s="7">
        <f>(E102/E48)*F48</f>
        <v>235.79427258828196</v>
      </c>
    </row>
    <row r="103" spans="1:6">
      <c r="A103" s="18"/>
      <c r="B103" s="7" t="s">
        <v>33</v>
      </c>
      <c r="C103" s="9" t="s">
        <v>26</v>
      </c>
      <c r="D103" s="7">
        <v>187.95599999999999</v>
      </c>
      <c r="E103" s="7">
        <f>(D103/D48)*E48</f>
        <v>141.46843474040028</v>
      </c>
      <c r="F103" s="7">
        <f>(E103/E48)*F48</f>
        <v>141.46843474040028</v>
      </c>
    </row>
    <row r="104" spans="1:6">
      <c r="A104" s="18"/>
      <c r="B104" s="8" t="s">
        <v>63</v>
      </c>
      <c r="C104" s="4" t="s">
        <v>26</v>
      </c>
      <c r="D104" s="8"/>
      <c r="E104" s="8"/>
      <c r="F104" s="8"/>
    </row>
    <row r="105" spans="1:6">
      <c r="A105" s="18"/>
      <c r="B105" s="8" t="s">
        <v>32</v>
      </c>
      <c r="C105" s="4" t="s">
        <v>26</v>
      </c>
      <c r="D105" s="8"/>
      <c r="E105" s="8"/>
      <c r="F105" s="8"/>
    </row>
    <row r="106" spans="1:6">
      <c r="A106" s="18"/>
      <c r="B106" s="8" t="s">
        <v>33</v>
      </c>
      <c r="C106" s="4" t="s">
        <v>26</v>
      </c>
      <c r="D106" s="8"/>
      <c r="E106" s="8"/>
      <c r="F106" s="8"/>
    </row>
    <row r="107" spans="1:6">
      <c r="A107" s="18"/>
      <c r="B107" s="8" t="s">
        <v>64</v>
      </c>
      <c r="C107" s="4" t="s">
        <v>26</v>
      </c>
      <c r="D107" s="8"/>
      <c r="E107" s="8"/>
      <c r="F107" s="8"/>
    </row>
    <row r="108" spans="1:6">
      <c r="A108" s="18"/>
      <c r="B108" s="8" t="s">
        <v>32</v>
      </c>
      <c r="C108" s="4" t="s">
        <v>26</v>
      </c>
      <c r="D108" s="8"/>
      <c r="E108" s="8"/>
      <c r="F108" s="8"/>
    </row>
    <row r="109" spans="1:6">
      <c r="A109" s="18"/>
      <c r="B109" s="8" t="s">
        <v>33</v>
      </c>
      <c r="C109" s="4" t="s">
        <v>26</v>
      </c>
      <c r="D109" s="8"/>
      <c r="E109" s="8"/>
      <c r="F109" s="8"/>
    </row>
    <row r="110" spans="1:6">
      <c r="A110" s="18"/>
      <c r="B110" s="8" t="s">
        <v>65</v>
      </c>
      <c r="C110" s="4" t="s">
        <v>26</v>
      </c>
      <c r="D110" s="8"/>
      <c r="E110" s="8"/>
      <c r="F110" s="8"/>
    </row>
    <row r="111" spans="1:6">
      <c r="A111" s="18"/>
      <c r="B111" s="8" t="s">
        <v>32</v>
      </c>
      <c r="C111" s="4" t="s">
        <v>26</v>
      </c>
      <c r="D111" s="8"/>
      <c r="E111" s="8"/>
      <c r="F111" s="8"/>
    </row>
    <row r="112" spans="1:6">
      <c r="A112" s="19"/>
      <c r="B112" s="8" t="s">
        <v>33</v>
      </c>
      <c r="C112" s="4" t="s">
        <v>26</v>
      </c>
      <c r="D112" s="8"/>
      <c r="E112" s="8"/>
      <c r="F112" s="8"/>
    </row>
    <row r="113" spans="1:6" ht="45">
      <c r="A113" s="17" t="s">
        <v>66</v>
      </c>
      <c r="B113" s="8" t="s">
        <v>67</v>
      </c>
      <c r="C113" s="4" t="s">
        <v>26</v>
      </c>
      <c r="D113" s="8"/>
      <c r="E113" s="8"/>
      <c r="F113" s="8"/>
    </row>
    <row r="114" spans="1:6">
      <c r="A114" s="18"/>
      <c r="B114" s="8" t="s">
        <v>68</v>
      </c>
      <c r="C114" s="4" t="s">
        <v>26</v>
      </c>
      <c r="D114" s="8"/>
      <c r="E114" s="8"/>
      <c r="F114" s="8"/>
    </row>
    <row r="115" spans="1:6">
      <c r="A115" s="19"/>
      <c r="B115" s="8" t="s">
        <v>69</v>
      </c>
      <c r="C115" s="4" t="s">
        <v>26</v>
      </c>
      <c r="D115" s="8"/>
      <c r="E115" s="8"/>
      <c r="F115" s="8"/>
    </row>
    <row r="116" spans="1:6">
      <c r="A116" s="4">
        <v>2</v>
      </c>
      <c r="B116" s="10" t="s">
        <v>70</v>
      </c>
      <c r="C116" s="11"/>
      <c r="D116" s="10">
        <f>D118+D119</f>
        <v>284</v>
      </c>
      <c r="E116" s="10">
        <f>E118+E119</f>
        <v>284</v>
      </c>
      <c r="F116" s="10">
        <f>F118+F119</f>
        <v>284</v>
      </c>
    </row>
    <row r="117" spans="1:6">
      <c r="A117" s="4"/>
      <c r="B117" s="8" t="s">
        <v>27</v>
      </c>
      <c r="C117" s="4"/>
      <c r="D117" s="8"/>
      <c r="E117" s="8"/>
      <c r="F117" s="8"/>
    </row>
    <row r="118" spans="1:6" ht="30">
      <c r="A118" s="4" t="s">
        <v>71</v>
      </c>
      <c r="B118" s="10" t="s">
        <v>72</v>
      </c>
      <c r="C118" s="11" t="s">
        <v>73</v>
      </c>
      <c r="D118" s="10">
        <v>267</v>
      </c>
      <c r="E118" s="10">
        <v>267</v>
      </c>
      <c r="F118" s="10">
        <v>267</v>
      </c>
    </row>
    <row r="119" spans="1:6" ht="45">
      <c r="A119" s="17" t="s">
        <v>74</v>
      </c>
      <c r="B119" s="10" t="s">
        <v>75</v>
      </c>
      <c r="C119" s="11" t="s">
        <v>73</v>
      </c>
      <c r="D119" s="10">
        <v>17</v>
      </c>
      <c r="E119" s="10">
        <v>17</v>
      </c>
      <c r="F119" s="10">
        <v>17</v>
      </c>
    </row>
    <row r="120" spans="1:6">
      <c r="A120" s="18"/>
      <c r="B120" s="10" t="s">
        <v>62</v>
      </c>
      <c r="C120" s="11" t="s">
        <v>73</v>
      </c>
      <c r="D120" s="10">
        <f>D119</f>
        <v>17</v>
      </c>
      <c r="E120" s="10">
        <f>E119</f>
        <v>17</v>
      </c>
      <c r="F120" s="10">
        <f>F119</f>
        <v>17</v>
      </c>
    </row>
    <row r="121" spans="1:6">
      <c r="A121" s="18"/>
      <c r="B121" s="8" t="s">
        <v>63</v>
      </c>
      <c r="C121" s="4" t="s">
        <v>73</v>
      </c>
      <c r="D121" s="8"/>
      <c r="E121" s="8"/>
      <c r="F121" s="8"/>
    </row>
    <row r="122" spans="1:6">
      <c r="A122" s="18"/>
      <c r="B122" s="8" t="s">
        <v>64</v>
      </c>
      <c r="C122" s="4" t="s">
        <v>73</v>
      </c>
      <c r="D122" s="8"/>
      <c r="E122" s="8"/>
      <c r="F122" s="8"/>
    </row>
    <row r="123" spans="1:6">
      <c r="A123" s="19"/>
      <c r="B123" s="8" t="s">
        <v>65</v>
      </c>
      <c r="C123" s="4" t="s">
        <v>73</v>
      </c>
      <c r="D123" s="8"/>
      <c r="E123" s="8"/>
      <c r="F123" s="8"/>
    </row>
    <row r="124" spans="1:6" ht="45">
      <c r="A124" s="4" t="s">
        <v>76</v>
      </c>
      <c r="B124" s="8" t="s">
        <v>77</v>
      </c>
      <c r="C124" s="4" t="s">
        <v>73</v>
      </c>
      <c r="D124" s="8"/>
      <c r="E124" s="8"/>
      <c r="F124" s="8"/>
    </row>
    <row r="125" spans="1:6">
      <c r="A125" s="4">
        <v>3</v>
      </c>
      <c r="B125" s="10" t="s">
        <v>78</v>
      </c>
      <c r="C125" s="11"/>
      <c r="D125" s="10">
        <f>D127+D128</f>
        <v>362</v>
      </c>
      <c r="E125" s="10">
        <f>E127+E128</f>
        <v>362</v>
      </c>
      <c r="F125" s="10">
        <f>F127+F128</f>
        <v>362</v>
      </c>
    </row>
    <row r="126" spans="1:6">
      <c r="A126" s="4"/>
      <c r="B126" s="10" t="s">
        <v>27</v>
      </c>
      <c r="C126" s="11"/>
      <c r="D126" s="10"/>
      <c r="E126" s="10"/>
      <c r="F126" s="10"/>
    </row>
    <row r="127" spans="1:6" ht="30">
      <c r="A127" s="4" t="s">
        <v>79</v>
      </c>
      <c r="B127" s="10" t="s">
        <v>80</v>
      </c>
      <c r="C127" s="11" t="s">
        <v>81</v>
      </c>
      <c r="D127" s="10">
        <f>225+43+51</f>
        <v>319</v>
      </c>
      <c r="E127" s="10">
        <f>225+43+51</f>
        <v>319</v>
      </c>
      <c r="F127" s="10">
        <f>225+43+51</f>
        <v>319</v>
      </c>
    </row>
    <row r="128" spans="1:6" ht="45">
      <c r="A128" s="17" t="s">
        <v>82</v>
      </c>
      <c r="B128" s="10" t="s">
        <v>83</v>
      </c>
      <c r="C128" s="11" t="s">
        <v>81</v>
      </c>
      <c r="D128" s="10">
        <v>43</v>
      </c>
      <c r="E128" s="10">
        <v>43</v>
      </c>
      <c r="F128" s="10">
        <v>43</v>
      </c>
    </row>
    <row r="129" spans="1:6">
      <c r="A129" s="18"/>
      <c r="B129" s="10" t="s">
        <v>62</v>
      </c>
      <c r="C129" s="11" t="s">
        <v>81</v>
      </c>
      <c r="D129" s="10">
        <f>D128</f>
        <v>43</v>
      </c>
      <c r="E129" s="10">
        <f>E128</f>
        <v>43</v>
      </c>
      <c r="F129" s="10">
        <f>F128</f>
        <v>43</v>
      </c>
    </row>
    <row r="130" spans="1:6">
      <c r="A130" s="18"/>
      <c r="B130" s="8" t="s">
        <v>63</v>
      </c>
      <c r="C130" s="4" t="s">
        <v>81</v>
      </c>
      <c r="D130" s="8"/>
      <c r="E130" s="8"/>
      <c r="F130" s="8"/>
    </row>
    <row r="131" spans="1:6">
      <c r="A131" s="18"/>
      <c r="B131" s="8" t="s">
        <v>64</v>
      </c>
      <c r="C131" s="4" t="s">
        <v>81</v>
      </c>
      <c r="D131" s="8"/>
      <c r="E131" s="8"/>
      <c r="F131" s="8"/>
    </row>
    <row r="132" spans="1:6">
      <c r="A132" s="19"/>
      <c r="B132" s="8" t="s">
        <v>65</v>
      </c>
      <c r="C132" s="4" t="s">
        <v>81</v>
      </c>
      <c r="D132" s="8"/>
      <c r="E132" s="8"/>
      <c r="F132" s="8"/>
    </row>
    <row r="133" spans="1:6">
      <c r="A133" s="4">
        <v>4</v>
      </c>
      <c r="B133" s="10" t="s">
        <v>84</v>
      </c>
      <c r="C133" s="11" t="s">
        <v>81</v>
      </c>
      <c r="D133" s="10">
        <f>D125</f>
        <v>362</v>
      </c>
      <c r="E133" s="10">
        <f>E125</f>
        <v>362</v>
      </c>
      <c r="F133" s="10">
        <f>F125</f>
        <v>362</v>
      </c>
    </row>
    <row r="134" spans="1:6">
      <c r="A134" s="4">
        <v>5</v>
      </c>
      <c r="B134" s="7" t="s">
        <v>85</v>
      </c>
      <c r="C134" s="9" t="s">
        <v>86</v>
      </c>
      <c r="D134" s="7">
        <v>17125.310000000001</v>
      </c>
      <c r="E134" s="7">
        <v>16258.24</v>
      </c>
      <c r="F134" s="7">
        <f>20.205*1000</f>
        <v>20205</v>
      </c>
    </row>
    <row r="135" spans="1:6" ht="30">
      <c r="A135" s="4">
        <v>6</v>
      </c>
      <c r="B135" s="7" t="s">
        <v>87</v>
      </c>
      <c r="C135" s="9"/>
      <c r="D135" s="7"/>
      <c r="E135" s="7"/>
      <c r="F135" s="7"/>
    </row>
    <row r="136" spans="1:6">
      <c r="A136" s="4" t="s">
        <v>88</v>
      </c>
      <c r="B136" s="7" t="s">
        <v>89</v>
      </c>
      <c r="C136" s="9" t="s">
        <v>90</v>
      </c>
      <c r="D136" s="7">
        <v>21.5</v>
      </c>
      <c r="E136" s="7">
        <v>19.5</v>
      </c>
      <c r="F136" s="7">
        <f>F179</f>
        <v>21.5</v>
      </c>
    </row>
    <row r="137" spans="1:6" ht="30">
      <c r="A137" s="4" t="s">
        <v>91</v>
      </c>
      <c r="B137" s="7" t="s">
        <v>92</v>
      </c>
      <c r="C137" s="9" t="s">
        <v>93</v>
      </c>
      <c r="D137" s="7">
        <f>(4092.157+790.17008+2488.73927+918.72386)/21.5/12</f>
        <v>32.130969806201549</v>
      </c>
      <c r="E137" s="7">
        <v>35.357999999999997</v>
      </c>
      <c r="F137" s="7">
        <f>F180</f>
        <v>44.067999999999998</v>
      </c>
    </row>
    <row r="138" spans="1:6" ht="30">
      <c r="A138" s="4" t="s">
        <v>94</v>
      </c>
      <c r="B138" s="8" t="s">
        <v>95</v>
      </c>
      <c r="C138" s="4"/>
      <c r="D138" s="8"/>
      <c r="E138" s="8"/>
      <c r="F138" s="8"/>
    </row>
    <row r="139" spans="1:6">
      <c r="A139" s="4">
        <v>7</v>
      </c>
      <c r="B139" s="8" t="s">
        <v>96</v>
      </c>
      <c r="C139" s="4" t="s">
        <v>86</v>
      </c>
      <c r="D139" s="8"/>
      <c r="E139" s="8">
        <v>0</v>
      </c>
      <c r="F139" s="8"/>
    </row>
    <row r="140" spans="1:6">
      <c r="A140" s="4">
        <v>8</v>
      </c>
      <c r="B140" s="8" t="s">
        <v>97</v>
      </c>
      <c r="C140" s="4" t="s">
        <v>86</v>
      </c>
      <c r="D140" s="8"/>
      <c r="E140" s="8">
        <v>0</v>
      </c>
      <c r="F140" s="8"/>
    </row>
    <row r="141" spans="1:6">
      <c r="A141" s="4">
        <v>9</v>
      </c>
      <c r="B141" s="8" t="s">
        <v>98</v>
      </c>
      <c r="C141" s="4" t="s">
        <v>86</v>
      </c>
      <c r="D141" s="8"/>
      <c r="E141" s="8">
        <v>0</v>
      </c>
      <c r="F141" s="8"/>
    </row>
    <row r="142" spans="1:6">
      <c r="A142" s="4">
        <v>10</v>
      </c>
      <c r="B142" s="8" t="s">
        <v>99</v>
      </c>
      <c r="C142" s="4" t="s">
        <v>86</v>
      </c>
      <c r="D142" s="8">
        <v>-1961.1</v>
      </c>
      <c r="E142" s="8">
        <v>0</v>
      </c>
      <c r="F142" s="8"/>
    </row>
    <row r="143" spans="1:6" ht="30">
      <c r="A143" s="4">
        <v>11</v>
      </c>
      <c r="B143" s="8" t="s">
        <v>100</v>
      </c>
      <c r="C143" s="4" t="s">
        <v>101</v>
      </c>
      <c r="D143" s="8"/>
      <c r="E143" s="8">
        <v>0</v>
      </c>
      <c r="F143" s="8"/>
    </row>
    <row r="144" spans="1:6" ht="45">
      <c r="A144" s="4">
        <v>12</v>
      </c>
      <c r="B144" s="8" t="s">
        <v>102</v>
      </c>
      <c r="C144" s="4"/>
      <c r="D144" s="8"/>
      <c r="E144" s="8">
        <v>0</v>
      </c>
      <c r="F144" s="8"/>
    </row>
    <row r="146" spans="1:6">
      <c r="A146" s="2"/>
    </row>
    <row r="147" spans="1:6">
      <c r="A147" s="2"/>
    </row>
    <row r="148" spans="1:6">
      <c r="A148" s="2"/>
    </row>
    <row r="149" spans="1:6">
      <c r="A149" s="2"/>
    </row>
    <row r="150" spans="1:6">
      <c r="A150" s="2"/>
    </row>
    <row r="151" spans="1:6">
      <c r="A151" s="2"/>
    </row>
    <row r="152" spans="1:6">
      <c r="A152" s="1" t="s">
        <v>103</v>
      </c>
    </row>
    <row r="153" spans="1:6">
      <c r="A153" s="1" t="s">
        <v>1</v>
      </c>
    </row>
    <row r="154" spans="1:6">
      <c r="A154" s="1" t="s">
        <v>2</v>
      </c>
    </row>
    <row r="155" spans="1:6">
      <c r="A155" s="1" t="s">
        <v>3</v>
      </c>
    </row>
    <row r="156" spans="1:6">
      <c r="A156" s="3"/>
    </row>
    <row r="157" spans="1:6">
      <c r="A157" s="3" t="s">
        <v>17</v>
      </c>
    </row>
    <row r="158" spans="1:6">
      <c r="A158" s="3" t="s">
        <v>104</v>
      </c>
    </row>
    <row r="159" spans="1:6">
      <c r="A159" s="2"/>
    </row>
    <row r="160" spans="1:6" ht="120">
      <c r="A160" s="4" t="s">
        <v>19</v>
      </c>
      <c r="B160" s="4" t="s">
        <v>20</v>
      </c>
      <c r="C160" s="4" t="s">
        <v>21</v>
      </c>
      <c r="D160" s="4" t="s">
        <v>22</v>
      </c>
      <c r="E160" s="12" t="s">
        <v>23</v>
      </c>
      <c r="F160" s="4" t="s">
        <v>24</v>
      </c>
    </row>
    <row r="161" spans="1:6">
      <c r="A161" s="4">
        <v>1</v>
      </c>
      <c r="B161" s="7" t="s">
        <v>105</v>
      </c>
      <c r="C161" s="9" t="s">
        <v>106</v>
      </c>
      <c r="D161" s="7">
        <v>1.4750000000000001</v>
      </c>
      <c r="E161" s="7">
        <v>1.4750000000000001</v>
      </c>
      <c r="F161" s="7">
        <v>1.4750000000000001</v>
      </c>
    </row>
    <row r="162" spans="1:6" ht="45">
      <c r="A162" s="4">
        <v>2</v>
      </c>
      <c r="B162" s="8" t="s">
        <v>107</v>
      </c>
      <c r="C162" s="4" t="s">
        <v>106</v>
      </c>
      <c r="D162" s="8"/>
      <c r="E162" s="8"/>
      <c r="F162" s="8"/>
    </row>
    <row r="163" spans="1:6">
      <c r="A163" s="4">
        <v>3</v>
      </c>
      <c r="B163" s="7" t="s">
        <v>108</v>
      </c>
      <c r="C163" s="9" t="s">
        <v>109</v>
      </c>
      <c r="D163" s="7">
        <f>D164*1.1</f>
        <v>1633.9213000000002</v>
      </c>
      <c r="E163" s="7">
        <v>1.2390000000000001</v>
      </c>
      <c r="F163" s="7">
        <v>1.2390000000000001</v>
      </c>
    </row>
    <row r="164" spans="1:6">
      <c r="A164" s="4">
        <v>4</v>
      </c>
      <c r="B164" s="7" t="s">
        <v>110</v>
      </c>
      <c r="C164" s="9" t="s">
        <v>109</v>
      </c>
      <c r="D164" s="7">
        <f>D48</f>
        <v>1485.383</v>
      </c>
      <c r="E164" s="7">
        <v>1.1180000000000001</v>
      </c>
      <c r="F164" s="7">
        <v>1.1180000000000001</v>
      </c>
    </row>
    <row r="165" spans="1:6">
      <c r="A165" s="4">
        <v>5</v>
      </c>
      <c r="B165" s="8" t="s">
        <v>111</v>
      </c>
      <c r="C165" s="4" t="s">
        <v>112</v>
      </c>
      <c r="D165" s="8"/>
      <c r="E165" s="8"/>
      <c r="F165" s="8"/>
    </row>
    <row r="166" spans="1:6">
      <c r="A166" s="4">
        <v>6</v>
      </c>
      <c r="B166" s="8" t="s">
        <v>113</v>
      </c>
      <c r="C166" s="4" t="s">
        <v>112</v>
      </c>
      <c r="D166" s="8"/>
      <c r="E166" s="8"/>
      <c r="F166" s="8"/>
    </row>
    <row r="167" spans="1:6">
      <c r="A167" s="4">
        <v>7</v>
      </c>
      <c r="B167" s="8" t="s">
        <v>114</v>
      </c>
      <c r="C167" s="4" t="s">
        <v>115</v>
      </c>
      <c r="D167" s="8"/>
      <c r="E167" s="8"/>
      <c r="F167" s="8"/>
    </row>
    <row r="168" spans="1:6">
      <c r="A168" s="4" t="s">
        <v>116</v>
      </c>
      <c r="B168" s="8" t="s">
        <v>117</v>
      </c>
      <c r="C168" s="4" t="s">
        <v>115</v>
      </c>
      <c r="D168" s="8"/>
      <c r="E168" s="8"/>
      <c r="F168" s="8"/>
    </row>
    <row r="169" spans="1:6">
      <c r="A169" s="4" t="s">
        <v>118</v>
      </c>
      <c r="B169" s="8" t="s">
        <v>119</v>
      </c>
      <c r="C169" s="4" t="s">
        <v>115</v>
      </c>
      <c r="D169" s="8"/>
      <c r="E169" s="8"/>
      <c r="F169" s="8"/>
    </row>
    <row r="170" spans="1:6" ht="30">
      <c r="A170" s="4" t="s">
        <v>120</v>
      </c>
      <c r="B170" s="8" t="s">
        <v>121</v>
      </c>
      <c r="C170" s="4" t="s">
        <v>115</v>
      </c>
      <c r="D170" s="8"/>
      <c r="E170" s="8"/>
      <c r="F170" s="8"/>
    </row>
    <row r="171" spans="1:6">
      <c r="A171" s="4">
        <v>8</v>
      </c>
      <c r="B171" s="13" t="s">
        <v>122</v>
      </c>
      <c r="C171" s="4"/>
      <c r="D171" s="8"/>
      <c r="E171" s="8"/>
      <c r="F171" s="8"/>
    </row>
    <row r="172" spans="1:6">
      <c r="A172" s="20" t="s">
        <v>123</v>
      </c>
      <c r="B172" s="8" t="s">
        <v>124</v>
      </c>
      <c r="C172" s="4" t="s">
        <v>115</v>
      </c>
      <c r="D172" s="8"/>
      <c r="E172" s="8"/>
      <c r="F172" s="8"/>
    </row>
    <row r="173" spans="1:6">
      <c r="A173" s="20"/>
      <c r="B173" s="8" t="s">
        <v>125</v>
      </c>
      <c r="C173" s="4" t="s">
        <v>126</v>
      </c>
      <c r="D173" s="8"/>
      <c r="E173" s="8"/>
      <c r="F173" s="8"/>
    </row>
    <row r="174" spans="1:6">
      <c r="A174" s="20" t="s">
        <v>127</v>
      </c>
      <c r="B174" s="8" t="s">
        <v>128</v>
      </c>
      <c r="C174" s="4" t="s">
        <v>115</v>
      </c>
      <c r="D174" s="8"/>
      <c r="E174" s="8"/>
      <c r="F174" s="8"/>
    </row>
    <row r="175" spans="1:6">
      <c r="A175" s="20"/>
      <c r="B175" s="8" t="s">
        <v>129</v>
      </c>
      <c r="C175" s="4" t="s">
        <v>130</v>
      </c>
      <c r="D175" s="8"/>
      <c r="E175" s="8"/>
      <c r="F175" s="8"/>
    </row>
    <row r="176" spans="1:6" ht="30">
      <c r="A176" s="20"/>
      <c r="B176" s="8" t="s">
        <v>131</v>
      </c>
      <c r="C176" s="4"/>
      <c r="D176" s="8"/>
      <c r="E176" s="8"/>
      <c r="F176" s="8"/>
    </row>
    <row r="177" spans="1:6">
      <c r="A177" s="4">
        <v>9</v>
      </c>
      <c r="B177" s="7" t="s">
        <v>132</v>
      </c>
      <c r="C177" s="9" t="s">
        <v>115</v>
      </c>
      <c r="D177" s="7">
        <v>0</v>
      </c>
      <c r="E177" s="7">
        <v>0</v>
      </c>
      <c r="F177" s="7">
        <v>0</v>
      </c>
    </row>
    <row r="178" spans="1:6" ht="30">
      <c r="A178" s="4">
        <v>10</v>
      </c>
      <c r="B178" s="7" t="s">
        <v>87</v>
      </c>
      <c r="C178" s="9"/>
      <c r="D178" s="7"/>
      <c r="E178" s="7"/>
      <c r="F178" s="7"/>
    </row>
    <row r="179" spans="1:6">
      <c r="A179" s="4" t="s">
        <v>133</v>
      </c>
      <c r="B179" s="7" t="s">
        <v>134</v>
      </c>
      <c r="C179" s="9" t="s">
        <v>90</v>
      </c>
      <c r="D179" s="7">
        <f>D136</f>
        <v>21.5</v>
      </c>
      <c r="E179" s="7">
        <v>19.5</v>
      </c>
      <c r="F179" s="7">
        <v>21.5</v>
      </c>
    </row>
    <row r="180" spans="1:6" ht="30">
      <c r="A180" s="4" t="s">
        <v>135</v>
      </c>
      <c r="B180" s="7" t="s">
        <v>136</v>
      </c>
      <c r="C180" s="9" t="s">
        <v>93</v>
      </c>
      <c r="D180" s="7">
        <f>D137</f>
        <v>32.130969806201549</v>
      </c>
      <c r="E180" s="7">
        <v>35.357999999999997</v>
      </c>
      <c r="F180" s="7">
        <v>44.067999999999998</v>
      </c>
    </row>
    <row r="181" spans="1:6" ht="30">
      <c r="A181" s="4" t="s">
        <v>137</v>
      </c>
      <c r="B181" s="8" t="s">
        <v>138</v>
      </c>
      <c r="C181" s="4"/>
      <c r="D181" s="8"/>
      <c r="E181" s="8"/>
      <c r="F181" s="8"/>
    </row>
    <row r="182" spans="1:6">
      <c r="A182" s="4">
        <v>11</v>
      </c>
      <c r="B182" s="7" t="s">
        <v>139</v>
      </c>
      <c r="C182" s="9" t="s">
        <v>115</v>
      </c>
      <c r="D182" s="7">
        <f>D134</f>
        <v>17125.310000000001</v>
      </c>
      <c r="E182" s="7">
        <f>E134</f>
        <v>16258.24</v>
      </c>
      <c r="F182" s="7">
        <f>F134</f>
        <v>20205</v>
      </c>
    </row>
    <row r="183" spans="1:6">
      <c r="A183" s="4" t="s">
        <v>140</v>
      </c>
      <c r="B183" s="7" t="s">
        <v>141</v>
      </c>
      <c r="C183" s="9" t="s">
        <v>115</v>
      </c>
      <c r="D183" s="7">
        <f>D182</f>
        <v>17125.310000000001</v>
      </c>
      <c r="E183" s="7">
        <f>E182</f>
        <v>16258.24</v>
      </c>
      <c r="F183" s="7">
        <f>F182</f>
        <v>20205</v>
      </c>
    </row>
    <row r="184" spans="1:6">
      <c r="A184" s="4" t="s">
        <v>142</v>
      </c>
      <c r="B184" s="8" t="s">
        <v>143</v>
      </c>
      <c r="C184" s="4" t="s">
        <v>115</v>
      </c>
      <c r="D184" s="8"/>
      <c r="E184" s="8"/>
      <c r="F184" s="8"/>
    </row>
    <row r="185" spans="1:6" ht="30">
      <c r="A185" s="4" t="s">
        <v>144</v>
      </c>
      <c r="B185" s="8" t="s">
        <v>145</v>
      </c>
      <c r="C185" s="4" t="s">
        <v>115</v>
      </c>
      <c r="D185" s="8"/>
      <c r="E185" s="8"/>
      <c r="F185" s="8"/>
    </row>
    <row r="186" spans="1:6">
      <c r="A186" s="4">
        <v>12</v>
      </c>
      <c r="B186" s="8" t="s">
        <v>146</v>
      </c>
      <c r="C186" s="4"/>
      <c r="D186" s="8"/>
      <c r="E186" s="8"/>
      <c r="F186" s="8"/>
    </row>
    <row r="187" spans="1:6">
      <c r="A187" s="4" t="s">
        <v>147</v>
      </c>
      <c r="B187" s="8" t="s">
        <v>148</v>
      </c>
      <c r="C187" s="4" t="s">
        <v>115</v>
      </c>
      <c r="D187" s="8"/>
      <c r="E187" s="8"/>
      <c r="F187" s="8"/>
    </row>
    <row r="188" spans="1:6">
      <c r="A188" s="4" t="s">
        <v>149</v>
      </c>
      <c r="B188" s="8" t="s">
        <v>150</v>
      </c>
      <c r="C188" s="4" t="s">
        <v>115</v>
      </c>
      <c r="D188" s="8"/>
      <c r="E188" s="8"/>
      <c r="F188" s="8"/>
    </row>
    <row r="189" spans="1:6">
      <c r="A189" s="4">
        <v>13</v>
      </c>
      <c r="B189" s="8" t="s">
        <v>151</v>
      </c>
      <c r="C189" s="4"/>
      <c r="D189" s="8"/>
      <c r="E189" s="8">
        <v>0</v>
      </c>
      <c r="F189" s="8"/>
    </row>
    <row r="190" spans="1:6">
      <c r="A190" s="4" t="s">
        <v>152</v>
      </c>
      <c r="B190" s="8" t="s">
        <v>141</v>
      </c>
      <c r="C190" s="4" t="s">
        <v>115</v>
      </c>
      <c r="D190" s="8"/>
      <c r="E190" s="8"/>
      <c r="F190" s="8"/>
    </row>
    <row r="191" spans="1:6">
      <c r="A191" s="4" t="s">
        <v>153</v>
      </c>
      <c r="B191" s="8" t="s">
        <v>143</v>
      </c>
      <c r="C191" s="4" t="s">
        <v>115</v>
      </c>
      <c r="D191" s="8"/>
      <c r="E191" s="8"/>
      <c r="F191" s="8"/>
    </row>
    <row r="192" spans="1:6" ht="30">
      <c r="A192" s="4" t="s">
        <v>154</v>
      </c>
      <c r="B192" s="8" t="s">
        <v>145</v>
      </c>
      <c r="C192" s="4" t="s">
        <v>115</v>
      </c>
      <c r="D192" s="8"/>
      <c r="E192" s="8"/>
      <c r="F192" s="8"/>
    </row>
    <row r="193" spans="1:6" ht="30">
      <c r="A193" s="4">
        <v>14</v>
      </c>
      <c r="B193" s="7" t="s">
        <v>155</v>
      </c>
      <c r="C193" s="9"/>
      <c r="D193" s="7">
        <v>0</v>
      </c>
      <c r="E193" s="7">
        <v>0</v>
      </c>
      <c r="F193" s="7">
        <v>2625.01</v>
      </c>
    </row>
    <row r="194" spans="1:6">
      <c r="A194" s="4" t="s">
        <v>156</v>
      </c>
      <c r="B194" s="7" t="s">
        <v>141</v>
      </c>
      <c r="C194" s="9" t="s">
        <v>115</v>
      </c>
      <c r="D194" s="7">
        <v>0</v>
      </c>
      <c r="E194" s="7"/>
      <c r="F194" s="7">
        <f>F193</f>
        <v>2625.01</v>
      </c>
    </row>
    <row r="195" spans="1:6">
      <c r="A195" s="4" t="s">
        <v>157</v>
      </c>
      <c r="B195" s="8" t="s">
        <v>143</v>
      </c>
      <c r="C195" s="4" t="s">
        <v>115</v>
      </c>
      <c r="D195" s="8"/>
      <c r="E195" s="8"/>
      <c r="F195" s="8"/>
    </row>
    <row r="196" spans="1:6" ht="30">
      <c r="A196" s="4" t="s">
        <v>158</v>
      </c>
      <c r="B196" s="13" t="s">
        <v>145</v>
      </c>
      <c r="C196" s="4" t="s">
        <v>115</v>
      </c>
      <c r="D196" s="8"/>
      <c r="E196" s="8"/>
      <c r="F196" s="8"/>
    </row>
    <row r="197" spans="1:6">
      <c r="A197" s="4">
        <v>15</v>
      </c>
      <c r="B197" s="7" t="s">
        <v>99</v>
      </c>
      <c r="C197" s="9" t="s">
        <v>115</v>
      </c>
      <c r="D197" s="7">
        <v>-1961.1</v>
      </c>
      <c r="E197" s="7">
        <v>0</v>
      </c>
      <c r="F197" s="7">
        <v>0</v>
      </c>
    </row>
    <row r="198" spans="1:6" ht="30">
      <c r="A198" s="4">
        <v>16</v>
      </c>
      <c r="B198" s="8" t="s">
        <v>159</v>
      </c>
      <c r="C198" s="4" t="s">
        <v>101</v>
      </c>
      <c r="D198" s="8"/>
      <c r="E198" s="8"/>
      <c r="F198" s="8"/>
    </row>
    <row r="199" spans="1:6" ht="45">
      <c r="A199" s="4">
        <v>17</v>
      </c>
      <c r="B199" s="8" t="s">
        <v>102</v>
      </c>
      <c r="C199" s="4"/>
      <c r="D199" s="8"/>
      <c r="E199" s="8"/>
      <c r="F199" s="8"/>
    </row>
    <row r="200" spans="1:6">
      <c r="A200" s="2"/>
    </row>
    <row r="201" spans="1:6">
      <c r="A201" s="2"/>
    </row>
    <row r="202" spans="1:6">
      <c r="A202" s="2"/>
    </row>
    <row r="203" spans="1:6">
      <c r="A203" s="2"/>
    </row>
    <row r="204" spans="1:6">
      <c r="A204" s="2"/>
    </row>
    <row r="205" spans="1:6">
      <c r="A205" s="2"/>
    </row>
    <row r="206" spans="1:6">
      <c r="A206" s="1" t="s">
        <v>160</v>
      </c>
    </row>
    <row r="207" spans="1:6">
      <c r="A207" s="1" t="s">
        <v>1</v>
      </c>
    </row>
    <row r="208" spans="1:6">
      <c r="A208" s="1" t="s">
        <v>2</v>
      </c>
    </row>
    <row r="209" spans="1:9">
      <c r="A209" s="1" t="s">
        <v>3</v>
      </c>
    </row>
    <row r="210" spans="1:9">
      <c r="A210" s="3"/>
    </row>
    <row r="211" spans="1:9">
      <c r="A211" s="3" t="s">
        <v>161</v>
      </c>
    </row>
    <row r="212" spans="1:9">
      <c r="A212" s="3" t="s">
        <v>162</v>
      </c>
    </row>
    <row r="213" spans="1:9">
      <c r="A213" s="2"/>
    </row>
    <row r="214" spans="1:9" ht="42" customHeight="1">
      <c r="A214" s="20" t="s">
        <v>19</v>
      </c>
      <c r="B214" s="20" t="s">
        <v>20</v>
      </c>
      <c r="C214" s="20" t="s">
        <v>163</v>
      </c>
      <c r="D214" s="20" t="s">
        <v>22</v>
      </c>
      <c r="E214" s="20"/>
      <c r="F214" s="23" t="s">
        <v>23</v>
      </c>
      <c r="G214" s="23"/>
      <c r="H214" s="20" t="s">
        <v>24</v>
      </c>
      <c r="I214" s="20"/>
    </row>
    <row r="215" spans="1:9" ht="30">
      <c r="A215" s="20"/>
      <c r="B215" s="20"/>
      <c r="C215" s="20"/>
      <c r="D215" s="4" t="s">
        <v>164</v>
      </c>
      <c r="E215" s="4" t="s">
        <v>165</v>
      </c>
      <c r="F215" s="4" t="s">
        <v>164</v>
      </c>
      <c r="G215" s="4" t="s">
        <v>165</v>
      </c>
      <c r="H215" s="4" t="s">
        <v>164</v>
      </c>
      <c r="I215" s="4" t="s">
        <v>165</v>
      </c>
    </row>
    <row r="216" spans="1:9" ht="30">
      <c r="A216" s="4">
        <v>1</v>
      </c>
      <c r="B216" s="8" t="s">
        <v>166</v>
      </c>
      <c r="C216" s="4"/>
      <c r="D216" s="8"/>
      <c r="E216" s="8"/>
      <c r="F216" s="8"/>
      <c r="G216" s="8"/>
      <c r="H216" s="8"/>
      <c r="I216" s="8"/>
    </row>
    <row r="217" spans="1:9" ht="30">
      <c r="A217" s="4" t="s">
        <v>28</v>
      </c>
      <c r="B217" s="8" t="s">
        <v>167</v>
      </c>
      <c r="C217" s="4"/>
      <c r="D217" s="8"/>
      <c r="E217" s="8"/>
      <c r="F217" s="8"/>
      <c r="G217" s="8"/>
      <c r="H217" s="8"/>
      <c r="I217" s="8"/>
    </row>
    <row r="218" spans="1:9" ht="120">
      <c r="A218" s="4"/>
      <c r="B218" s="8" t="s">
        <v>168</v>
      </c>
      <c r="C218" s="4" t="s">
        <v>169</v>
      </c>
      <c r="D218" s="8"/>
      <c r="E218" s="8"/>
      <c r="F218" s="8"/>
      <c r="G218" s="8"/>
      <c r="H218" s="8"/>
      <c r="I218" s="8"/>
    </row>
    <row r="219" spans="1:9" ht="120">
      <c r="A219" s="4"/>
      <c r="B219" s="8" t="s">
        <v>170</v>
      </c>
      <c r="C219" s="4" t="s">
        <v>171</v>
      </c>
      <c r="D219" s="8"/>
      <c r="E219" s="8"/>
      <c r="F219" s="8"/>
      <c r="G219" s="8"/>
      <c r="H219" s="8"/>
      <c r="I219" s="8"/>
    </row>
    <row r="220" spans="1:9">
      <c r="A220" s="20" t="s">
        <v>60</v>
      </c>
      <c r="B220" s="8" t="s">
        <v>172</v>
      </c>
      <c r="C220" s="4"/>
      <c r="D220" s="8"/>
      <c r="E220" s="8"/>
      <c r="F220" s="8"/>
      <c r="G220" s="8"/>
      <c r="H220" s="8"/>
      <c r="I220" s="8"/>
    </row>
    <row r="221" spans="1:9">
      <c r="A221" s="20"/>
      <c r="B221" s="8" t="s">
        <v>173</v>
      </c>
      <c r="C221" s="4"/>
      <c r="D221" s="8"/>
      <c r="E221" s="8"/>
      <c r="F221" s="8"/>
      <c r="G221" s="8"/>
      <c r="H221" s="8"/>
      <c r="I221" s="8"/>
    </row>
    <row r="222" spans="1:9" ht="30">
      <c r="A222" s="20"/>
      <c r="B222" s="8" t="s">
        <v>174</v>
      </c>
      <c r="C222" s="4" t="s">
        <v>169</v>
      </c>
      <c r="D222" s="8"/>
      <c r="E222" s="8"/>
      <c r="F222" s="8"/>
      <c r="G222" s="8"/>
      <c r="H222" s="8"/>
      <c r="I222" s="8"/>
    </row>
    <row r="223" spans="1:9">
      <c r="A223" s="20"/>
      <c r="B223" s="8" t="s">
        <v>175</v>
      </c>
      <c r="C223" s="4" t="s">
        <v>171</v>
      </c>
      <c r="D223" s="8"/>
      <c r="E223" s="8"/>
      <c r="F223" s="8"/>
      <c r="G223" s="8"/>
      <c r="H223" s="8"/>
      <c r="I223" s="8"/>
    </row>
    <row r="224" spans="1:9">
      <c r="A224" s="20"/>
      <c r="B224" s="7" t="s">
        <v>176</v>
      </c>
      <c r="C224" s="9" t="s">
        <v>171</v>
      </c>
      <c r="D224" s="7">
        <f>D182/D48*1000</f>
        <v>11529.221756274308</v>
      </c>
      <c r="E224" s="7">
        <f>E182/E48*1000</f>
        <v>14542.254025044722</v>
      </c>
      <c r="F224" s="7">
        <v>14400</v>
      </c>
      <c r="G224" s="7">
        <v>14920</v>
      </c>
      <c r="H224" s="21">
        <v>21508.34</v>
      </c>
      <c r="I224" s="22"/>
    </row>
    <row r="225" spans="1:9" ht="30">
      <c r="A225" s="4">
        <v>2</v>
      </c>
      <c r="B225" s="8" t="s">
        <v>177</v>
      </c>
      <c r="C225" s="4" t="s">
        <v>171</v>
      </c>
      <c r="D225" s="8"/>
      <c r="E225" s="8"/>
      <c r="F225" s="8"/>
      <c r="G225" s="8"/>
      <c r="H225" s="8"/>
      <c r="I225" s="8"/>
    </row>
    <row r="226" spans="1:9">
      <c r="A226" s="4">
        <v>3</v>
      </c>
      <c r="B226" s="14" t="s">
        <v>178</v>
      </c>
      <c r="C226" s="15"/>
      <c r="D226" s="14"/>
      <c r="E226" s="14"/>
      <c r="F226" s="14"/>
      <c r="G226" s="14"/>
      <c r="H226" s="14"/>
      <c r="I226" s="14"/>
    </row>
    <row r="227" spans="1:9" ht="45">
      <c r="A227" s="4" t="s">
        <v>79</v>
      </c>
      <c r="B227" s="14" t="s">
        <v>179</v>
      </c>
      <c r="C227" s="15" t="s">
        <v>171</v>
      </c>
      <c r="D227" s="14"/>
      <c r="E227" s="14"/>
      <c r="F227" s="14"/>
      <c r="G227" s="14"/>
      <c r="H227" s="14"/>
      <c r="I227" s="14"/>
    </row>
    <row r="228" spans="1:9" ht="60">
      <c r="A228" s="4" t="s">
        <v>82</v>
      </c>
      <c r="B228" s="8" t="s">
        <v>180</v>
      </c>
      <c r="C228" s="4" t="s">
        <v>171</v>
      </c>
      <c r="D228" s="8"/>
      <c r="E228" s="8"/>
      <c r="F228" s="8"/>
      <c r="G228" s="8"/>
      <c r="H228" s="8"/>
      <c r="I228" s="8"/>
    </row>
    <row r="229" spans="1:9">
      <c r="A229" s="4" t="s">
        <v>181</v>
      </c>
      <c r="B229" s="8" t="s">
        <v>182</v>
      </c>
      <c r="C229" s="4" t="s">
        <v>101</v>
      </c>
      <c r="D229" s="8"/>
      <c r="E229" s="8"/>
      <c r="F229" s="8"/>
      <c r="G229" s="8"/>
      <c r="H229" s="8"/>
      <c r="I229" s="8"/>
    </row>
    <row r="230" spans="1:9">
      <c r="A230" s="4"/>
      <c r="B230" s="8" t="s">
        <v>62</v>
      </c>
      <c r="C230" s="4" t="s">
        <v>101</v>
      </c>
      <c r="D230" s="8"/>
      <c r="E230" s="8"/>
      <c r="F230" s="8"/>
      <c r="G230" s="8"/>
      <c r="H230" s="8"/>
      <c r="I230" s="8"/>
    </row>
    <row r="231" spans="1:9">
      <c r="A231" s="4"/>
      <c r="B231" s="8" t="s">
        <v>63</v>
      </c>
      <c r="C231" s="4" t="s">
        <v>101</v>
      </c>
      <c r="D231" s="8"/>
      <c r="E231" s="8"/>
      <c r="F231" s="8"/>
      <c r="G231" s="8"/>
      <c r="H231" s="8"/>
      <c r="I231" s="8"/>
    </row>
    <row r="232" spans="1:9">
      <c r="A232" s="4"/>
      <c r="B232" s="8" t="s">
        <v>64</v>
      </c>
      <c r="C232" s="4" t="s">
        <v>101</v>
      </c>
      <c r="D232" s="8"/>
      <c r="E232" s="8"/>
      <c r="F232" s="8"/>
      <c r="G232" s="8"/>
      <c r="H232" s="8"/>
      <c r="I232" s="8"/>
    </row>
    <row r="233" spans="1:9">
      <c r="A233" s="4"/>
      <c r="B233" s="8" t="s">
        <v>65</v>
      </c>
      <c r="C233" s="4" t="s">
        <v>101</v>
      </c>
      <c r="D233" s="8"/>
      <c r="E233" s="8"/>
      <c r="F233" s="8"/>
      <c r="G233" s="8"/>
      <c r="H233" s="8"/>
      <c r="I233" s="8"/>
    </row>
    <row r="234" spans="1:9">
      <c r="A234" s="4">
        <v>4</v>
      </c>
      <c r="B234" s="8" t="s">
        <v>183</v>
      </c>
      <c r="C234" s="4"/>
      <c r="D234" s="8"/>
      <c r="E234" s="8"/>
      <c r="F234" s="8"/>
      <c r="G234" s="8"/>
      <c r="H234" s="8"/>
      <c r="I234" s="8"/>
    </row>
    <row r="235" spans="1:9" ht="30">
      <c r="A235" s="4" t="s">
        <v>184</v>
      </c>
      <c r="B235" s="8" t="s">
        <v>185</v>
      </c>
      <c r="C235" s="4" t="s">
        <v>186</v>
      </c>
      <c r="D235" s="8"/>
      <c r="E235" s="8"/>
      <c r="F235" s="8"/>
      <c r="G235" s="8"/>
      <c r="H235" s="8"/>
      <c r="I235" s="8"/>
    </row>
    <row r="236" spans="1:9" ht="30">
      <c r="A236" s="4"/>
      <c r="B236" s="8" t="s">
        <v>187</v>
      </c>
      <c r="C236" s="4" t="s">
        <v>186</v>
      </c>
      <c r="D236" s="8"/>
      <c r="E236" s="8"/>
      <c r="F236" s="8"/>
      <c r="G236" s="8"/>
      <c r="H236" s="8"/>
      <c r="I236" s="8"/>
    </row>
    <row r="237" spans="1:9" ht="30">
      <c r="A237" s="4" t="s">
        <v>188</v>
      </c>
      <c r="B237" s="8" t="s">
        <v>189</v>
      </c>
      <c r="C237" s="4" t="s">
        <v>169</v>
      </c>
      <c r="D237" s="8"/>
      <c r="E237" s="8"/>
      <c r="F237" s="8"/>
      <c r="G237" s="8"/>
      <c r="H237" s="8"/>
      <c r="I237" s="8"/>
    </row>
    <row r="238" spans="1:9">
      <c r="A238" s="4" t="s">
        <v>190</v>
      </c>
      <c r="B238" s="8" t="s">
        <v>191</v>
      </c>
      <c r="C238" s="4" t="s">
        <v>192</v>
      </c>
      <c r="D238" s="8"/>
      <c r="E238" s="8"/>
      <c r="F238" s="8"/>
      <c r="G238" s="8"/>
      <c r="H238" s="8"/>
      <c r="I238" s="8"/>
    </row>
    <row r="239" spans="1:9">
      <c r="A239" s="4" t="s">
        <v>193</v>
      </c>
      <c r="B239" s="8" t="s">
        <v>194</v>
      </c>
      <c r="C239" s="4" t="s">
        <v>192</v>
      </c>
      <c r="D239" s="8"/>
      <c r="E239" s="8"/>
      <c r="F239" s="8"/>
      <c r="G239" s="8"/>
      <c r="H239" s="8"/>
      <c r="I239" s="8"/>
    </row>
    <row r="240" spans="1:9">
      <c r="A240" s="4" t="s">
        <v>195</v>
      </c>
      <c r="B240" s="8" t="s">
        <v>196</v>
      </c>
      <c r="C240" s="4" t="s">
        <v>192</v>
      </c>
      <c r="D240" s="8"/>
      <c r="E240" s="8"/>
      <c r="F240" s="8"/>
      <c r="G240" s="8"/>
      <c r="H240" s="8"/>
      <c r="I240" s="8"/>
    </row>
    <row r="241" spans="1:9">
      <c r="A241" s="4"/>
      <c r="B241" s="8" t="s">
        <v>197</v>
      </c>
      <c r="C241" s="4" t="s">
        <v>192</v>
      </c>
      <c r="D241" s="8"/>
      <c r="E241" s="8"/>
      <c r="F241" s="8"/>
      <c r="G241" s="8"/>
      <c r="H241" s="8"/>
      <c r="I241" s="8"/>
    </row>
    <row r="242" spans="1:9">
      <c r="A242" s="4"/>
      <c r="B242" s="8" t="s">
        <v>198</v>
      </c>
      <c r="C242" s="4" t="s">
        <v>192</v>
      </c>
      <c r="D242" s="8"/>
      <c r="E242" s="8"/>
      <c r="F242" s="8"/>
      <c r="G242" s="8"/>
      <c r="H242" s="8"/>
      <c r="I242" s="8"/>
    </row>
    <row r="243" spans="1:9">
      <c r="A243" s="4"/>
      <c r="B243" s="8" t="s">
        <v>199</v>
      </c>
      <c r="C243" s="4" t="s">
        <v>192</v>
      </c>
      <c r="D243" s="8"/>
      <c r="E243" s="8"/>
      <c r="F243" s="8"/>
      <c r="G243" s="8"/>
      <c r="H243" s="8"/>
      <c r="I243" s="8"/>
    </row>
    <row r="244" spans="1:9">
      <c r="A244" s="4"/>
      <c r="B244" s="8" t="s">
        <v>200</v>
      </c>
      <c r="C244" s="4" t="s">
        <v>192</v>
      </c>
      <c r="D244" s="8"/>
      <c r="E244" s="8"/>
      <c r="F244" s="8"/>
      <c r="G244" s="8"/>
      <c r="H244" s="8"/>
      <c r="I244" s="8"/>
    </row>
    <row r="245" spans="1:9">
      <c r="A245" s="4" t="s">
        <v>201</v>
      </c>
      <c r="B245" s="8" t="s">
        <v>202</v>
      </c>
      <c r="C245" s="4" t="s">
        <v>192</v>
      </c>
      <c r="D245" s="8"/>
      <c r="E245" s="8"/>
      <c r="F245" s="8"/>
      <c r="G245" s="8"/>
      <c r="H245" s="8"/>
      <c r="I245" s="8"/>
    </row>
    <row r="246" spans="1:9">
      <c r="A246" s="4" t="s">
        <v>203</v>
      </c>
      <c r="B246" s="8" t="s">
        <v>204</v>
      </c>
      <c r="C246" s="4"/>
      <c r="D246" s="8"/>
      <c r="E246" s="8"/>
      <c r="F246" s="8"/>
      <c r="G246" s="8"/>
      <c r="H246" s="8"/>
      <c r="I246" s="8"/>
    </row>
    <row r="247" spans="1:9" ht="30">
      <c r="A247" s="4" t="s">
        <v>205</v>
      </c>
      <c r="B247" s="8" t="s">
        <v>206</v>
      </c>
      <c r="C247" s="4" t="s">
        <v>207</v>
      </c>
      <c r="D247" s="8"/>
      <c r="E247" s="8"/>
      <c r="F247" s="8"/>
      <c r="G247" s="8"/>
      <c r="H247" s="8"/>
      <c r="I247" s="8"/>
    </row>
    <row r="248" spans="1:9">
      <c r="A248" s="4" t="s">
        <v>208</v>
      </c>
      <c r="B248" s="8" t="s">
        <v>209</v>
      </c>
      <c r="C248" s="4" t="s">
        <v>192</v>
      </c>
      <c r="D248" s="8"/>
      <c r="E248" s="8"/>
      <c r="F248" s="8"/>
      <c r="G248" s="8"/>
      <c r="H248" s="8"/>
      <c r="I248" s="8"/>
    </row>
    <row r="249" spans="1:9" ht="30">
      <c r="A249" s="4" t="s">
        <v>210</v>
      </c>
      <c r="B249" s="8" t="s">
        <v>211</v>
      </c>
      <c r="C249" s="4" t="s">
        <v>212</v>
      </c>
      <c r="D249" s="8"/>
      <c r="E249" s="8"/>
      <c r="F249" s="8"/>
      <c r="G249" s="8"/>
      <c r="H249" s="8"/>
      <c r="I249" s="8"/>
    </row>
    <row r="250" spans="1:9" ht="30">
      <c r="A250" s="4"/>
      <c r="B250" s="13" t="s">
        <v>213</v>
      </c>
      <c r="C250" s="4" t="s">
        <v>212</v>
      </c>
      <c r="D250" s="8"/>
      <c r="E250" s="8"/>
      <c r="F250" s="8"/>
      <c r="G250" s="8"/>
      <c r="H250" s="8"/>
      <c r="I250" s="8"/>
    </row>
    <row r="251" spans="1:9" ht="30">
      <c r="A251" s="4"/>
      <c r="B251" s="13" t="s">
        <v>214</v>
      </c>
      <c r="C251" s="4" t="s">
        <v>212</v>
      </c>
      <c r="D251" s="8"/>
      <c r="E251" s="8"/>
      <c r="F251" s="8"/>
      <c r="G251" s="8"/>
      <c r="H251" s="8"/>
      <c r="I251" s="8"/>
    </row>
  </sheetData>
  <mergeCells count="32">
    <mergeCell ref="C19:D19"/>
    <mergeCell ref="C8:D8"/>
    <mergeCell ref="C9:D9"/>
    <mergeCell ref="C10:D10"/>
    <mergeCell ref="C12:D12"/>
    <mergeCell ref="C14:D14"/>
    <mergeCell ref="A220:A224"/>
    <mergeCell ref="H224:I224"/>
    <mergeCell ref="A214:A215"/>
    <mergeCell ref="B214:B215"/>
    <mergeCell ref="C214:C215"/>
    <mergeCell ref="D214:E214"/>
    <mergeCell ref="F214:G214"/>
    <mergeCell ref="H214:I214"/>
    <mergeCell ref="A174:A176"/>
    <mergeCell ref="A73:A75"/>
    <mergeCell ref="A76:A78"/>
    <mergeCell ref="A80:A82"/>
    <mergeCell ref="A83:A85"/>
    <mergeCell ref="A87:A89"/>
    <mergeCell ref="A90:A92"/>
    <mergeCell ref="A100:A112"/>
    <mergeCell ref="A113:A115"/>
    <mergeCell ref="A119:A123"/>
    <mergeCell ref="A128:A132"/>
    <mergeCell ref="A172:A173"/>
    <mergeCell ref="A69:A71"/>
    <mergeCell ref="A51:A53"/>
    <mergeCell ref="A54:A57"/>
    <mergeCell ref="A59:A61"/>
    <mergeCell ref="A62:A64"/>
    <mergeCell ref="A66:A68"/>
  </mergeCells>
  <hyperlinks>
    <hyperlink ref="C21" r:id="rId1"/>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dc:creator>
  <cp:lastModifiedBy>СТС</cp:lastModifiedBy>
  <dcterms:created xsi:type="dcterms:W3CDTF">2018-05-02T23:02:20Z</dcterms:created>
  <dcterms:modified xsi:type="dcterms:W3CDTF">2018-05-03T09:44:52Z</dcterms:modified>
</cp:coreProperties>
</file>